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DOCPETER\Hiking\Arizona\Central Arizona Trail\"/>
    </mc:Choice>
  </mc:AlternateContent>
  <xr:revisionPtr revIDLastSave="0" documentId="13_ncr:1_{43F00BE5-D29E-491D-9427-01E63B1BD4B7}" xr6:coauthVersionLast="47" xr6:coauthVersionMax="47" xr10:uidLastSave="{00000000-0000-0000-0000-000000000000}"/>
  <bookViews>
    <workbookView xWindow="3300" yWindow="675" windowWidth="20715" windowHeight="13515" tabRatio="453" xr2:uid="{00000000-000D-0000-FFFF-FFFF00000000}"/>
  </bookViews>
  <sheets>
    <sheet name="Planner" sheetId="1" r:id="rId1"/>
    <sheet name="Databook" sheetId="3" r:id="rId2"/>
    <sheet name="Temperatures" sheetId="5" r:id="rId3"/>
    <sheet name="About" sheetId="4" r:id="rId4"/>
  </sheets>
  <calcPr calcId="181029"/>
</workbook>
</file>

<file path=xl/calcChain.xml><?xml version="1.0" encoding="utf-8"?>
<calcChain xmlns="http://schemas.openxmlformats.org/spreadsheetml/2006/main">
  <c r="G12" i="1" l="1"/>
  <c r="E10" i="1"/>
  <c r="C4" i="3"/>
  <c r="C6" i="3"/>
  <c r="D12" i="1"/>
  <c r="C5" i="3"/>
  <c r="C7" i="3"/>
  <c r="C15" i="3" s="1"/>
  <c r="C26" i="3" s="1"/>
  <c r="E11" i="1"/>
  <c r="H11" i="1" s="1"/>
  <c r="E3" i="1"/>
  <c r="F3" i="1" s="1"/>
  <c r="G3" i="1" s="1"/>
  <c r="C22" i="3" l="1"/>
  <c r="C35" i="3"/>
  <c r="C41" i="3" s="1"/>
  <c r="C17" i="3"/>
  <c r="C34" i="3"/>
  <c r="C32" i="3"/>
  <c r="C31" i="3"/>
  <c r="C33" i="3"/>
  <c r="C25" i="3"/>
  <c r="C27" i="3"/>
  <c r="C28" i="3"/>
  <c r="C29" i="3"/>
  <c r="C30" i="3"/>
  <c r="C18" i="3"/>
  <c r="C10" i="3"/>
  <c r="C11" i="3"/>
  <c r="C12" i="3"/>
  <c r="C13" i="3"/>
  <c r="C14" i="3"/>
  <c r="C16" i="3"/>
  <c r="C19" i="3"/>
  <c r="C20" i="3"/>
  <c r="C21" i="3"/>
  <c r="C8" i="3"/>
  <c r="C23" i="3"/>
  <c r="C9" i="3"/>
  <c r="C24" i="3"/>
  <c r="E4" i="1"/>
  <c r="H3" i="1" s="1"/>
  <c r="E5" i="1"/>
  <c r="H5" i="1" s="1"/>
  <c r="E6" i="1"/>
  <c r="H6" i="1" s="1"/>
  <c r="E7" i="1"/>
  <c r="H7" i="1" s="1"/>
  <c r="E8" i="1"/>
  <c r="E9" i="1"/>
  <c r="H8" i="1" s="1"/>
  <c r="H10" i="1"/>
  <c r="C46" i="3" l="1"/>
  <c r="C37" i="3"/>
  <c r="C45" i="3"/>
  <c r="C42" i="3"/>
  <c r="C36" i="3"/>
  <c r="C44" i="3"/>
  <c r="C38" i="3"/>
  <c r="C43" i="3"/>
  <c r="C39" i="3"/>
  <c r="C40" i="3"/>
  <c r="F4" i="1"/>
  <c r="C4" i="1"/>
  <c r="C5" i="1" s="1"/>
  <c r="C63" i="3" l="1"/>
  <c r="C71" i="3"/>
  <c r="C70" i="3"/>
  <c r="C69" i="3"/>
  <c r="C68" i="3"/>
  <c r="C67" i="3"/>
  <c r="C75" i="3"/>
  <c r="C72" i="3"/>
  <c r="C53" i="3"/>
  <c r="C57" i="3"/>
  <c r="C50" i="3"/>
  <c r="C51" i="3"/>
  <c r="C58" i="3"/>
  <c r="C61" i="3"/>
  <c r="C65" i="3"/>
  <c r="C60" i="3"/>
  <c r="C76" i="3"/>
  <c r="C66" i="3"/>
  <c r="C74" i="3"/>
  <c r="C54" i="3"/>
  <c r="C52" i="3"/>
  <c r="C56" i="3"/>
  <c r="C55" i="3"/>
  <c r="C59" i="3"/>
  <c r="C64" i="3"/>
  <c r="C77" i="3"/>
  <c r="C80" i="3" s="1"/>
  <c r="C47" i="3"/>
  <c r="C62" i="3"/>
  <c r="C73" i="3"/>
  <c r="C48" i="3"/>
  <c r="C49" i="3"/>
  <c r="C6" i="1"/>
  <c r="C7" i="1" s="1"/>
  <c r="C8" i="1" s="1"/>
  <c r="C9" i="1" s="1"/>
  <c r="C10" i="1" s="1"/>
  <c r="C11" i="1" s="1"/>
  <c r="C12" i="1" s="1"/>
  <c r="G4" i="1"/>
  <c r="F5" i="1"/>
  <c r="C78" i="3" l="1"/>
  <c r="C79" i="3"/>
  <c r="C81" i="3" s="1"/>
  <c r="F6" i="1"/>
  <c r="G5" i="1"/>
  <c r="C88" i="3" l="1"/>
  <c r="C92" i="3" s="1"/>
  <c r="C98" i="3" s="1"/>
  <c r="C87" i="3"/>
  <c r="C85" i="3"/>
  <c r="C86" i="3"/>
  <c r="C84" i="3"/>
  <c r="C82" i="3"/>
  <c r="C83" i="3"/>
  <c r="F7" i="1"/>
  <c r="G6" i="1"/>
  <c r="C90" i="3" l="1"/>
  <c r="C89" i="3"/>
  <c r="C91" i="3"/>
  <c r="C97" i="3"/>
  <c r="C93" i="3"/>
  <c r="C96" i="3"/>
  <c r="C95" i="3"/>
  <c r="C94" i="3"/>
  <c r="F8" i="1"/>
  <c r="G7" i="1"/>
  <c r="F9" i="1" l="1"/>
  <c r="G8" i="1"/>
  <c r="F10" i="1" l="1"/>
  <c r="F11" i="1" s="1"/>
  <c r="G11" i="1" s="1"/>
  <c r="G9" i="1"/>
  <c r="G10" i="1" l="1"/>
</calcChain>
</file>

<file path=xl/sharedStrings.xml><?xml version="1.0" encoding="utf-8"?>
<sst xmlns="http://schemas.openxmlformats.org/spreadsheetml/2006/main" count="289" uniqueCount="242">
  <si>
    <t>Passage</t>
  </si>
  <si>
    <t>Name</t>
  </si>
  <si>
    <t>Length</t>
  </si>
  <si>
    <t>Days</t>
  </si>
  <si>
    <t>Miles per day</t>
  </si>
  <si>
    <t>Days of food</t>
  </si>
  <si>
    <t>Notes</t>
  </si>
  <si>
    <t>Start Date</t>
  </si>
  <si>
    <t>Finish Day</t>
  </si>
  <si>
    <t>Mile</t>
  </si>
  <si>
    <t>New Mexico Border</t>
  </si>
  <si>
    <t>Rim Road 1</t>
  </si>
  <si>
    <t>Rim Road 2</t>
  </si>
  <si>
    <t>Pine</t>
  </si>
  <si>
    <t>Cordes Lakes</t>
  </si>
  <si>
    <t>Congress</t>
  </si>
  <si>
    <t>Alamo Lake</t>
  </si>
  <si>
    <t>Cumulative Days</t>
  </si>
  <si>
    <t>End</t>
  </si>
  <si>
    <t>Trail Mile</t>
  </si>
  <si>
    <t>Section Mile</t>
  </si>
  <si>
    <t>Mineral Springs, .73 miles north</t>
  </si>
  <si>
    <t>Harris Lake, .3 miles north</t>
  </si>
  <si>
    <t>Unnamed pond, .4 miles south</t>
  </si>
  <si>
    <t>Possible water</t>
  </si>
  <si>
    <t>Brown Creek, .7 miles north</t>
  </si>
  <si>
    <t>Residential water, .8 miles south</t>
  </si>
  <si>
    <t>Residential water, .2 miles north</t>
  </si>
  <si>
    <t>Sand Tank, .86 miles south</t>
  </si>
  <si>
    <t>Hop Canyon Tank, .56 miles south</t>
  </si>
  <si>
    <t>Bear Tank, .8 miles north</t>
  </si>
  <si>
    <t>TranTank, .2 miles southwest</t>
  </si>
  <si>
    <t>West Park Tank, 1.3 miles north, follow trail to Phoenix park</t>
  </si>
  <si>
    <t>Middle Fork Tank, .6 miles north</t>
  </si>
  <si>
    <t>Middle Tank, 1 mile north</t>
  </si>
  <si>
    <t>BC Tank, .15 miles south</t>
  </si>
  <si>
    <t>Forest Lake -- lodging and resupply</t>
  </si>
  <si>
    <t>Show Low -- Lodging and Resupply</t>
  </si>
  <si>
    <t>Lake One, .3 north</t>
  </si>
  <si>
    <t>Mogollon Visitor Center</t>
  </si>
  <si>
    <t>Woods Canyon Lake, 1.26 miles north on the trail</t>
  </si>
  <si>
    <t>Bear Canyon Lake, 1.8 miles north</t>
  </si>
  <si>
    <t>Turkey Tree and Turkey Tank, 1.8 miles north on road then .5 miles left</t>
  </si>
  <si>
    <t>Tonto Tank, .2 miles south</t>
  </si>
  <si>
    <t>East Verde River at Washington Park</t>
  </si>
  <si>
    <t>Ponds at Cabins, .16 miles north</t>
  </si>
  <si>
    <t>Ponds at Camp Geronimo, hike northwest on road</t>
  </si>
  <si>
    <t>Pine -- Lodging and Resupply</t>
  </si>
  <si>
    <t>Fossil Creek</t>
  </si>
  <si>
    <t>Stehr Tank, .35 miles northwest up hill</t>
  </si>
  <si>
    <t>Rock Spring, 330 feet northwest</t>
  </si>
  <si>
    <t>Rock Spring Tank, .27 miles south</t>
  </si>
  <si>
    <t>Sinkhole Tank, .25 northeast</t>
  </si>
  <si>
    <t>Verde Saddle Tank, follow trail northeast .2 miles then right 300 feet</t>
  </si>
  <si>
    <t>Cordes Lakes -- Lodging and Resupply</t>
  </si>
  <si>
    <t>Road Tank, .2 miles south</t>
  </si>
  <si>
    <t>Tule Canyon Tank, on trail</t>
  </si>
  <si>
    <t>Sycamore Creek</t>
  </si>
  <si>
    <t>Pond</t>
  </si>
  <si>
    <t>Residential water</t>
  </si>
  <si>
    <t>Horsethief Basin</t>
  </si>
  <si>
    <t>Cooper Ranch, .75 miles north on road</t>
  </si>
  <si>
    <t>Minnehaha Creek</t>
  </si>
  <si>
    <t>Walnut Grove Dam, .45 miles south</t>
  </si>
  <si>
    <t>Spring Creek, 400 feet south</t>
  </si>
  <si>
    <t>Blackwater Creek, 175 feet north</t>
  </si>
  <si>
    <t>Congress -- Lodging and Resupply</t>
  </si>
  <si>
    <t>Water cache</t>
  </si>
  <si>
    <t>Bill Williams River</t>
  </si>
  <si>
    <t>Turn left to stay on Rim Road</t>
  </si>
  <si>
    <t>Keep left for Rim Road</t>
  </si>
  <si>
    <t>Turn left for the Arizona Trail</t>
  </si>
  <si>
    <t>Go east on Hardscrabble Mesa Road/ NF-428</t>
  </si>
  <si>
    <t>Keep to the right at the fork for road FR-428A</t>
  </si>
  <si>
    <t>Continue straight for road NF-428</t>
  </si>
  <si>
    <t>Turn left onto W Fossil Creek road</t>
  </si>
  <si>
    <t>Turn left onto Child's Power road</t>
  </si>
  <si>
    <t>Turn right toward the power plant</t>
  </si>
  <si>
    <t>Verde River, Turn right for Dugas Road/FR-68E</t>
  </si>
  <si>
    <t>Turn Left</t>
  </si>
  <si>
    <t>Residential water and Lost Tank 1.2 miles north, Town Tank 2 miles north</t>
  </si>
  <si>
    <t>Willow Springs Lake, .25 miles west on side trail</t>
  </si>
  <si>
    <t>RIm Tank, .36 miles south</t>
  </si>
  <si>
    <t>Thistle Tanks, .7 miles southwest down drainage</t>
  </si>
  <si>
    <t>Tule Mountain Tank and Water Tank, .6 miles north</t>
  </si>
  <si>
    <t>Cameron Spring, 600 feet north</t>
  </si>
  <si>
    <t>Food and water cache</t>
  </si>
  <si>
    <t>Color Key</t>
  </si>
  <si>
    <t>Springerville -- Lodging and Resupply</t>
  </si>
  <si>
    <t>Lodging and Resupply</t>
  </si>
  <si>
    <t>Water</t>
  </si>
  <si>
    <t>Directions</t>
  </si>
  <si>
    <t>Central Arizona Trail Data Book</t>
  </si>
  <si>
    <t>Central Arizona Trail Planner</t>
  </si>
  <si>
    <t>Colbath Wash Tank, 1.4 miles north on side trail</t>
  </si>
  <si>
    <t>Water tank, 500 ft south</t>
  </si>
  <si>
    <t>Horseshoe Spring, .25 miles south</t>
  </si>
  <si>
    <t>Carnero Lake</t>
  </si>
  <si>
    <t>Permits</t>
  </si>
  <si>
    <t>The entire trail is on public lands and requires no permits, except for camping at Alamo Lake State Park, which is not necessary as the park is surrounded by BLM land.</t>
  </si>
  <si>
    <t>Direction and Season</t>
  </si>
  <si>
    <t>Developed by Peter Pnuel BetBasoo</t>
  </si>
  <si>
    <t>pete@peteoutdoors.com</t>
  </si>
  <si>
    <t>http://www.peteoutdoors.com</t>
  </si>
  <si>
    <t>https://www.youtube.com/@PeteOutdoors1</t>
  </si>
  <si>
    <t>Central Arizona Trail</t>
  </si>
  <si>
    <t>CAT maybe hiked east-bound or west-bound. The best time to hike CAT in either direction is in late March and April, as this will ensure the snow is melted and ample water is available in all passages except passage 8. A fall hike will face water challenges. A summer hike will face temperature, water and mosquito challenges. A winter hike would be beautiful but would face snow challenges and would require snow shoes.</t>
  </si>
  <si>
    <t>Porter Spring, on trail</t>
  </si>
  <si>
    <t>North Boundary Tank, 270 feet east</t>
  </si>
  <si>
    <t>Limited resupply -- cache food in previous section</t>
  </si>
  <si>
    <t>Quail Tank, .5 miles northwest down hill</t>
  </si>
  <si>
    <t>Resupply in Show Low</t>
  </si>
  <si>
    <t>Resupply in Pine</t>
  </si>
  <si>
    <t>Resupply in Cordes Lakes for the next two sections.
See alternate approach track in Google Earth Track.</t>
  </si>
  <si>
    <t>See alternate departure track in Google Earth Track.
Only one reliable water source on this section, at mile 21; carry 6 liters from Horsethief Lake.</t>
  </si>
  <si>
    <t>Resupply at Congress for the next two sections.
Cache water at miles 15 and 30; cache food for the next section at mile 30 or carry it. Since you must cache water, avoid carrying the weight and cache the food.</t>
  </si>
  <si>
    <t>There is an alternate desert route, but it lacks water and is not recommended. See the Google Earth Track.</t>
  </si>
  <si>
    <t>January</t>
  </si>
  <si>
    <t>February</t>
  </si>
  <si>
    <t>March</t>
  </si>
  <si>
    <t>April</t>
  </si>
  <si>
    <t>May</t>
  </si>
  <si>
    <t>June</t>
  </si>
  <si>
    <t>July</t>
  </si>
  <si>
    <t>August</t>
  </si>
  <si>
    <t>September</t>
  </si>
  <si>
    <t>October</t>
  </si>
  <si>
    <t>November</t>
  </si>
  <si>
    <t>December</t>
  </si>
  <si>
    <t>49/16</t>
  </si>
  <si>
    <t>53/19</t>
  </si>
  <si>
    <t>58/23</t>
  </si>
  <si>
    <t>66/29</t>
  </si>
  <si>
    <t>74/36</t>
  </si>
  <si>
    <t>83/44</t>
  </si>
  <si>
    <t>84/51</t>
  </si>
  <si>
    <t>81/50</t>
  </si>
  <si>
    <t>77/43</t>
  </si>
  <si>
    <t>69/31</t>
  </si>
  <si>
    <t>58/22</t>
  </si>
  <si>
    <t>50/16</t>
  </si>
  <si>
    <t>46/23</t>
  </si>
  <si>
    <t>51/26</t>
  </si>
  <si>
    <t>57/30</t>
  </si>
  <si>
    <t>65/36</t>
  </si>
  <si>
    <t>74/43</t>
  </si>
  <si>
    <t>84/53</t>
  </si>
  <si>
    <t>86/59</t>
  </si>
  <si>
    <t>83/57</t>
  </si>
  <si>
    <t>79/51</t>
  </si>
  <si>
    <t>68/40</t>
  </si>
  <si>
    <t>56/30</t>
  </si>
  <si>
    <t>47/23</t>
  </si>
  <si>
    <t>42/23</t>
  </si>
  <si>
    <t>45/25</t>
  </si>
  <si>
    <t>51/29</t>
  </si>
  <si>
    <t>59/35</t>
  </si>
  <si>
    <t>68/43</t>
  </si>
  <si>
    <t>79/52</t>
  </si>
  <si>
    <t>81/56</t>
  </si>
  <si>
    <t>78/55</t>
  </si>
  <si>
    <t>73/50</t>
  </si>
  <si>
    <t>62/41</t>
  </si>
  <si>
    <t>50/31</t>
  </si>
  <si>
    <t>42/24</t>
  </si>
  <si>
    <t>51/27</t>
  </si>
  <si>
    <t>54/28</t>
  </si>
  <si>
    <t>61/32</t>
  </si>
  <si>
    <t>69/38</t>
  </si>
  <si>
    <t>75/45</t>
  </si>
  <si>
    <t>86/55</t>
  </si>
  <si>
    <t>88/61</t>
  </si>
  <si>
    <t>86/60</t>
  </si>
  <si>
    <t>82/54</t>
  </si>
  <si>
    <t>72/43</t>
  </si>
  <si>
    <t>61/34</t>
  </si>
  <si>
    <t>51/28</t>
  </si>
  <si>
    <t>58/34</t>
  </si>
  <si>
    <t>61/35</t>
  </si>
  <si>
    <t>66/38</t>
  </si>
  <si>
    <t>83/50</t>
  </si>
  <si>
    <t>93/58</t>
  </si>
  <si>
    <t>96/66</t>
  </si>
  <si>
    <t>94/66</t>
  </si>
  <si>
    <t>89/59</t>
  </si>
  <si>
    <t>78/49</t>
  </si>
  <si>
    <t>67/40</t>
  </si>
  <si>
    <t>49/26</t>
  </si>
  <si>
    <t>52/27</t>
  </si>
  <si>
    <t>66/36</t>
  </si>
  <si>
    <t>74/42</t>
  </si>
  <si>
    <t>85/51</t>
  </si>
  <si>
    <t>87/57</t>
  </si>
  <si>
    <t>84/56</t>
  </si>
  <si>
    <t>80/50</t>
  </si>
  <si>
    <t>70/40</t>
  </si>
  <si>
    <t>58/31</t>
  </si>
  <si>
    <t>62/46</t>
  </si>
  <si>
    <t>63/46</t>
  </si>
  <si>
    <t>69/50</t>
  </si>
  <si>
    <t>76/56</t>
  </si>
  <si>
    <t>84/64</t>
  </si>
  <si>
    <t>95/74</t>
  </si>
  <si>
    <t>98/78</t>
  </si>
  <si>
    <t>96/76</t>
  </si>
  <si>
    <t>91/72</t>
  </si>
  <si>
    <t>81/63</t>
  </si>
  <si>
    <t>70/52</t>
  </si>
  <si>
    <t>61/45</t>
  </si>
  <si>
    <t>63/33</t>
  </si>
  <si>
    <t>71/39</t>
  </si>
  <si>
    <t>79/44</t>
  </si>
  <si>
    <t>88/52</t>
  </si>
  <si>
    <t>98/61</t>
  </si>
  <si>
    <t>101/70</t>
  </si>
  <si>
    <t>99/69</t>
  </si>
  <si>
    <t>94/62</t>
  </si>
  <si>
    <t>71/38</t>
  </si>
  <si>
    <t>63/32</t>
  </si>
  <si>
    <t>Average Monthly Temperatures (F)</t>
  </si>
  <si>
    <t>69/42</t>
  </si>
  <si>
    <t>73/45</t>
  </si>
  <si>
    <t>88/56</t>
  </si>
  <si>
    <t>97/65</t>
  </si>
  <si>
    <t>105/73</t>
  </si>
  <si>
    <t>109/80</t>
  </si>
  <si>
    <t>107/79</t>
  </si>
  <si>
    <t>102/72</t>
  </si>
  <si>
    <t>91/61</t>
  </si>
  <si>
    <t>77/49</t>
  </si>
  <si>
    <t>67/41</t>
  </si>
  <si>
    <t>Parker Strip</t>
  </si>
  <si>
    <t>Parker Strip -- the end!</t>
  </si>
  <si>
    <t>Blue Rock Tank, .8 miles north</t>
  </si>
  <si>
    <t>Willow Spring Wash Tank, .6 miles north</t>
  </si>
  <si>
    <t>Jack's Tank, .3 miles north or follow road from Willow spring</t>
  </si>
  <si>
    <t>Windmill and water tank</t>
  </si>
  <si>
    <t>Crown King</t>
  </si>
  <si>
    <t>Crown King -- Lodging and Resupply</t>
  </si>
  <si>
    <t>Willow Spring Tank, .5 miles northwest</t>
  </si>
  <si>
    <t>Follow road to Willow spring and creek</t>
  </si>
  <si>
    <t>Resupply by sending a box to the post office at Forest Lakes or hitchhiking to Payson or Show Low. The two general stores at Forest Lakes are barely adequate and may not be open before April 15. Call ahead. To confirm.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</si>
</sst>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d/yy;@"/>
    <numFmt numFmtId="165" formatCode="[$-F800]dddd\,\ mmmm\ dd\,\ yyyy"/>
    <numFmt numFmtId="166" formatCode="0.0"/>
  </numFmts>
  <fonts count="6" x14ac:knownFonts="1">
    <font>
      <sz val="11"/>
      <color theme="1"/>
      <name val="Calibri"/>
      <family val="2"/>
      <scheme val="minor"/>
    </font>
    <font>
      <sz val="9"/>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s>
  <fills count="7">
    <fill>
      <patternFill patternType="none"/>
    </fill>
    <fill>
      <patternFill patternType="gray125"/>
    </fill>
    <fill>
      <patternFill patternType="solid">
        <fgColor theme="7"/>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2" tint="-9.9978637043366805E-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32">
    <xf numFmtId="0" fontId="0" fillId="0" borderId="0" xfId="0"/>
    <xf numFmtId="0" fontId="1" fillId="0" borderId="0" xfId="0" applyFont="1" applyAlignment="1">
      <alignment vertical="top"/>
    </xf>
    <xf numFmtId="0" fontId="3" fillId="2" borderId="0" xfId="0" applyFont="1" applyFill="1" applyAlignment="1">
      <alignment horizontal="center" vertical="top"/>
    </xf>
    <xf numFmtId="2" fontId="3" fillId="2" borderId="0" xfId="0" applyNumberFormat="1" applyFont="1" applyFill="1" applyAlignment="1">
      <alignment horizontal="center" vertical="top"/>
    </xf>
    <xf numFmtId="165" fontId="3" fillId="2" borderId="0" xfId="0" applyNumberFormat="1" applyFont="1" applyFill="1" applyAlignment="1">
      <alignment horizontal="center" vertical="top"/>
    </xf>
    <xf numFmtId="0" fontId="0" fillId="0" borderId="0" xfId="0" applyAlignment="1">
      <alignment vertical="top"/>
    </xf>
    <xf numFmtId="2" fontId="0" fillId="0" borderId="0" xfId="0" applyNumberFormat="1" applyAlignment="1">
      <alignment vertical="top"/>
    </xf>
    <xf numFmtId="165" fontId="0" fillId="0" borderId="0" xfId="0" applyNumberFormat="1" applyAlignment="1">
      <alignment vertical="top"/>
    </xf>
    <xf numFmtId="166" fontId="0" fillId="0" borderId="0" xfId="0" applyNumberFormat="1" applyAlignment="1">
      <alignment vertical="top"/>
    </xf>
    <xf numFmtId="164" fontId="0" fillId="0" borderId="0" xfId="0" applyNumberFormat="1" applyAlignment="1">
      <alignment vertical="top"/>
    </xf>
    <xf numFmtId="0" fontId="0" fillId="0" borderId="0" xfId="0" applyAlignment="1">
      <alignment vertical="top" wrapText="1"/>
    </xf>
    <xf numFmtId="0" fontId="4" fillId="0" borderId="0" xfId="0" applyFont="1" applyAlignment="1">
      <alignment vertical="top"/>
    </xf>
    <xf numFmtId="1" fontId="0" fillId="0" borderId="0" xfId="0" applyNumberFormat="1" applyAlignment="1">
      <alignment vertical="top"/>
    </xf>
    <xf numFmtId="0" fontId="0" fillId="2" borderId="0" xfId="0" applyFill="1" applyAlignment="1">
      <alignment vertical="top"/>
    </xf>
    <xf numFmtId="0" fontId="0" fillId="3" borderId="0" xfId="0" applyFill="1" applyAlignment="1">
      <alignment vertical="top"/>
    </xf>
    <xf numFmtId="0" fontId="2" fillId="0" borderId="0" xfId="1" applyAlignment="1">
      <alignment vertical="top"/>
    </xf>
    <xf numFmtId="0" fontId="3" fillId="0" borderId="0" xfId="0" applyFont="1" applyAlignment="1">
      <alignment horizontal="left" vertical="top"/>
    </xf>
    <xf numFmtId="0" fontId="3" fillId="0" borderId="0" xfId="0" applyFont="1" applyAlignment="1">
      <alignment horizontal="right" vertical="top"/>
    </xf>
    <xf numFmtId="0" fontId="3" fillId="0" borderId="0" xfId="0" applyFont="1" applyAlignment="1">
      <alignment vertical="top"/>
    </xf>
    <xf numFmtId="0" fontId="0" fillId="4" borderId="0" xfId="0" applyFill="1" applyAlignment="1">
      <alignment vertical="top"/>
    </xf>
    <xf numFmtId="0" fontId="0" fillId="3" borderId="0" xfId="0" applyFill="1" applyAlignment="1">
      <alignment vertical="top" wrapText="1"/>
    </xf>
    <xf numFmtId="0" fontId="0" fillId="5" borderId="0" xfId="0" applyFill="1" applyAlignment="1">
      <alignment vertical="top"/>
    </xf>
    <xf numFmtId="0" fontId="0" fillId="5" borderId="0" xfId="0" applyFill="1" applyAlignment="1">
      <alignment vertical="top" wrapText="1"/>
    </xf>
    <xf numFmtId="0" fontId="0" fillId="6" borderId="0" xfId="0" applyFill="1" applyAlignment="1">
      <alignment vertical="top"/>
    </xf>
    <xf numFmtId="0" fontId="3" fillId="6" borderId="0" xfId="0" applyFont="1" applyFill="1" applyAlignment="1">
      <alignment vertical="top"/>
    </xf>
    <xf numFmtId="0" fontId="0" fillId="0" borderId="0" xfId="0" applyAlignment="1">
      <alignment horizontal="center" vertical="top"/>
    </xf>
    <xf numFmtId="0" fontId="3" fillId="0" borderId="0" xfId="0" applyFont="1"/>
    <xf numFmtId="0" fontId="0" fillId="0" borderId="0" xfId="0" applyAlignment="1">
      <alignment horizontal="left" vertical="top"/>
    </xf>
    <xf numFmtId="0" fontId="5" fillId="0" borderId="0" xfId="0" applyFont="1" applyAlignment="1">
      <alignment horizontal="center" vertical="top"/>
    </xf>
    <xf numFmtId="0" fontId="3" fillId="2" borderId="0" xfId="0" applyFont="1" applyFill="1" applyAlignment="1">
      <alignment horizontal="left" vertical="top"/>
    </xf>
    <xf numFmtId="0" fontId="0" fillId="0" borderId="0" xfId="0" applyAlignment="1">
      <alignment horizontal="left" vertical="top" wrapText="1"/>
    </xf>
    <xf numFmtId="0" fontId="5" fillId="0" borderId="0" xfId="0" applyFont="1" applyAlignment="1">
      <alignment horizontal="center" vertical="top"/>
    </xf>
  </cellXfs>
  <cellStyles count="2">
    <cellStyle name="Hyperlink"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Normal="100" workbookViewId="0">
      <pane ySplit="2" topLeftCell="A3" activePane="bottomLeft" state="frozen"/>
      <selection pane="bottomLeft" activeCell="I7" sqref="I7"/>
    </sheetView>
  </sheetViews>
  <sheetFormatPr defaultRowHeight="15" x14ac:dyDescent="0.25"/>
  <cols>
    <col min="1" max="1" width="9.5703125" style="5" customWidth="1"/>
    <col min="2" max="2" width="19.42578125" style="5" customWidth="1"/>
    <col min="3" max="3" width="6" style="5" customWidth="1"/>
    <col min="4" max="4" width="9" style="5" customWidth="1"/>
    <col min="5" max="5" width="5.5703125" style="6" customWidth="1"/>
    <col min="6" max="6" width="17" style="6" customWidth="1"/>
    <col min="7" max="7" width="24.42578125" style="7" customWidth="1"/>
    <col min="8" max="8" width="13.5703125" style="5" customWidth="1"/>
    <col min="9" max="9" width="39" style="5" customWidth="1"/>
    <col min="10" max="10" width="34.7109375" style="5" customWidth="1"/>
    <col min="11" max="11" width="15.28515625" style="5" customWidth="1"/>
    <col min="12" max="12" width="10.5703125" style="5" customWidth="1"/>
    <col min="13" max="16384" width="9.140625" style="5"/>
  </cols>
  <sheetData>
    <row r="1" spans="1:12" ht="18.75" x14ac:dyDescent="0.25">
      <c r="A1" s="31" t="s">
        <v>93</v>
      </c>
      <c r="B1" s="31"/>
      <c r="C1" s="31"/>
      <c r="D1" s="31"/>
      <c r="E1" s="31"/>
      <c r="F1" s="31"/>
      <c r="G1" s="31"/>
      <c r="H1" s="31"/>
      <c r="I1" s="31"/>
    </row>
    <row r="2" spans="1:12" s="2" customFormat="1" ht="15" customHeight="1" x14ac:dyDescent="0.25">
      <c r="A2" s="2" t="s">
        <v>0</v>
      </c>
      <c r="B2" s="2" t="s">
        <v>1</v>
      </c>
      <c r="C2" s="2" t="s">
        <v>9</v>
      </c>
      <c r="D2" s="2" t="s">
        <v>2</v>
      </c>
      <c r="E2" s="3" t="s">
        <v>3</v>
      </c>
      <c r="F2" s="3" t="s">
        <v>17</v>
      </c>
      <c r="G2" s="4" t="s">
        <v>8</v>
      </c>
      <c r="H2" s="2" t="s">
        <v>5</v>
      </c>
      <c r="I2" s="2" t="s">
        <v>6</v>
      </c>
    </row>
    <row r="3" spans="1:12" x14ac:dyDescent="0.25">
      <c r="A3" s="5">
        <v>1</v>
      </c>
      <c r="B3" s="5" t="s">
        <v>10</v>
      </c>
      <c r="C3" s="5">
        <v>0</v>
      </c>
      <c r="D3" s="5">
        <v>31.7</v>
      </c>
      <c r="E3" s="6">
        <f t="shared" ref="E3:E11" si="0">D3/$D$15</f>
        <v>2.1133333333333333</v>
      </c>
      <c r="F3" s="6">
        <f>E3</f>
        <v>2.1133333333333333</v>
      </c>
      <c r="G3" s="7">
        <f t="shared" ref="G3:G12" si="1">$D$14+F3</f>
        <v>45747.113333333335</v>
      </c>
      <c r="H3" s="8">
        <f>E3+E4</f>
        <v>4.3533333333333335</v>
      </c>
    </row>
    <row r="4" spans="1:12" x14ac:dyDescent="0.25">
      <c r="A4" s="5">
        <v>2</v>
      </c>
      <c r="B4" s="5" t="s">
        <v>97</v>
      </c>
      <c r="C4" s="5">
        <f t="shared" ref="C4:C12" si="2">C3+D3</f>
        <v>31.7</v>
      </c>
      <c r="D4" s="5">
        <v>33.6</v>
      </c>
      <c r="E4" s="6">
        <f t="shared" si="0"/>
        <v>2.2400000000000002</v>
      </c>
      <c r="F4" s="6">
        <f t="shared" ref="F4:F11" si="3">E4+F3</f>
        <v>4.3533333333333335</v>
      </c>
      <c r="G4" s="7">
        <f t="shared" si="1"/>
        <v>45749.353333333333</v>
      </c>
      <c r="H4" s="8"/>
      <c r="K4" s="9"/>
      <c r="L4" s="9"/>
    </row>
    <row r="5" spans="1:12" x14ac:dyDescent="0.25">
      <c r="A5" s="5">
        <v>3</v>
      </c>
      <c r="B5" s="5" t="s">
        <v>11</v>
      </c>
      <c r="C5" s="5">
        <f t="shared" si="2"/>
        <v>65.3</v>
      </c>
      <c r="D5" s="5">
        <v>68</v>
      </c>
      <c r="E5" s="6">
        <f t="shared" si="0"/>
        <v>4.5333333333333332</v>
      </c>
      <c r="F5" s="6">
        <f t="shared" si="3"/>
        <v>8.8866666666666667</v>
      </c>
      <c r="G5" s="7">
        <f t="shared" si="1"/>
        <v>45753.886666666665</v>
      </c>
      <c r="H5" s="8">
        <f>E5</f>
        <v>4.5333333333333332</v>
      </c>
      <c r="I5" s="5" t="s">
        <v>111</v>
      </c>
      <c r="J5" s="6"/>
      <c r="K5" s="6"/>
    </row>
    <row r="6" spans="1:12" ht="90" x14ac:dyDescent="0.25">
      <c r="A6" s="5">
        <v>4</v>
      </c>
      <c r="B6" s="5" t="s">
        <v>12</v>
      </c>
      <c r="C6" s="5">
        <f t="shared" si="2"/>
        <v>133.30000000000001</v>
      </c>
      <c r="D6" s="5">
        <v>50</v>
      </c>
      <c r="E6" s="6">
        <f t="shared" si="0"/>
        <v>3.3333333333333335</v>
      </c>
      <c r="F6" s="6">
        <f t="shared" si="3"/>
        <v>12.22</v>
      </c>
      <c r="G6" s="7">
        <f t="shared" si="1"/>
        <v>45757.22</v>
      </c>
      <c r="H6" s="8">
        <f>E6</f>
        <v>3.3333333333333335</v>
      </c>
      <c r="I6" s="10" t="s">
        <v>241</v>
      </c>
    </row>
    <row r="7" spans="1:12" x14ac:dyDescent="0.25">
      <c r="A7" s="5">
        <v>5</v>
      </c>
      <c r="B7" s="5" t="s">
        <v>13</v>
      </c>
      <c r="C7" s="5">
        <f t="shared" si="2"/>
        <v>183.3</v>
      </c>
      <c r="D7" s="5">
        <v>56.4</v>
      </c>
      <c r="E7" s="6">
        <f t="shared" si="0"/>
        <v>3.76</v>
      </c>
      <c r="F7" s="6">
        <f t="shared" si="3"/>
        <v>15.98</v>
      </c>
      <c r="G7" s="7">
        <f t="shared" si="1"/>
        <v>45760.98</v>
      </c>
      <c r="H7" s="8">
        <f>E7</f>
        <v>3.76</v>
      </c>
      <c r="I7" s="5" t="s">
        <v>112</v>
      </c>
    </row>
    <row r="8" spans="1:12" ht="63" customHeight="1" x14ac:dyDescent="0.25">
      <c r="A8" s="5">
        <v>6</v>
      </c>
      <c r="B8" s="5" t="s">
        <v>14</v>
      </c>
      <c r="C8" s="5">
        <f t="shared" si="2"/>
        <v>239.70000000000002</v>
      </c>
      <c r="D8" s="5">
        <v>30</v>
      </c>
      <c r="E8" s="6">
        <f t="shared" si="0"/>
        <v>2</v>
      </c>
      <c r="F8" s="6">
        <f t="shared" si="3"/>
        <v>17.98</v>
      </c>
      <c r="G8" s="7">
        <f t="shared" si="1"/>
        <v>45762.98</v>
      </c>
      <c r="H8" s="8">
        <f>E8+E9</f>
        <v>5.1400000000000006</v>
      </c>
      <c r="I8" s="10" t="s">
        <v>113</v>
      </c>
    </row>
    <row r="9" spans="1:12" ht="76.5" customHeight="1" x14ac:dyDescent="0.25">
      <c r="A9" s="5">
        <v>7</v>
      </c>
      <c r="B9" s="5" t="s">
        <v>60</v>
      </c>
      <c r="C9" s="5">
        <f t="shared" si="2"/>
        <v>269.70000000000005</v>
      </c>
      <c r="D9" s="5">
        <v>47.1</v>
      </c>
      <c r="E9" s="6">
        <f t="shared" si="0"/>
        <v>3.14</v>
      </c>
      <c r="F9" s="6">
        <f t="shared" si="3"/>
        <v>21.12</v>
      </c>
      <c r="G9" s="7">
        <f t="shared" si="1"/>
        <v>45766.12</v>
      </c>
      <c r="H9" s="8"/>
      <c r="I9" s="10" t="s">
        <v>114</v>
      </c>
      <c r="J9" s="11"/>
    </row>
    <row r="10" spans="1:12" ht="93.75" customHeight="1" x14ac:dyDescent="0.25">
      <c r="A10" s="5">
        <v>8</v>
      </c>
      <c r="B10" s="5" t="s">
        <v>15</v>
      </c>
      <c r="C10" s="5">
        <f t="shared" si="2"/>
        <v>316.80000000000007</v>
      </c>
      <c r="D10" s="5">
        <v>44</v>
      </c>
      <c r="E10" s="6">
        <f>D10/$D$15</f>
        <v>2.9333333333333331</v>
      </c>
      <c r="F10" s="6">
        <f t="shared" si="3"/>
        <v>24.053333333333335</v>
      </c>
      <c r="G10" s="7">
        <f t="shared" si="1"/>
        <v>45769.053333333337</v>
      </c>
      <c r="H10" s="8">
        <f>E10</f>
        <v>2.9333333333333331</v>
      </c>
      <c r="I10" s="10" t="s">
        <v>115</v>
      </c>
      <c r="J10" s="11"/>
      <c r="K10" s="6"/>
    </row>
    <row r="11" spans="1:12" ht="48.75" customHeight="1" x14ac:dyDescent="0.25">
      <c r="A11" s="5">
        <v>9</v>
      </c>
      <c r="B11" s="5" t="s">
        <v>16</v>
      </c>
      <c r="C11" s="5">
        <f t="shared" si="2"/>
        <v>360.80000000000007</v>
      </c>
      <c r="D11" s="5">
        <v>43.8</v>
      </c>
      <c r="E11" s="6">
        <f t="shared" si="0"/>
        <v>2.92</v>
      </c>
      <c r="F11" s="6">
        <f t="shared" si="3"/>
        <v>26.973333333333336</v>
      </c>
      <c r="G11" s="7">
        <f t="shared" si="1"/>
        <v>45771.973333333335</v>
      </c>
      <c r="H11" s="8">
        <f>E11</f>
        <v>2.92</v>
      </c>
      <c r="I11" s="10" t="s">
        <v>116</v>
      </c>
    </row>
    <row r="12" spans="1:12" x14ac:dyDescent="0.25">
      <c r="A12" s="5" t="s">
        <v>18</v>
      </c>
      <c r="B12" s="5" t="s">
        <v>231</v>
      </c>
      <c r="C12" s="5">
        <f t="shared" si="2"/>
        <v>404.60000000000008</v>
      </c>
      <c r="D12" s="5">
        <f>SUM(D3:D11)</f>
        <v>404.60000000000008</v>
      </c>
      <c r="G12" s="7">
        <f t="shared" si="1"/>
        <v>45745</v>
      </c>
      <c r="H12" s="12"/>
    </row>
    <row r="13" spans="1:12" x14ac:dyDescent="0.25">
      <c r="H13" s="12"/>
    </row>
    <row r="14" spans="1:12" x14ac:dyDescent="0.25">
      <c r="B14" s="5" t="s">
        <v>7</v>
      </c>
      <c r="D14" s="9">
        <v>45745</v>
      </c>
      <c r="E14" s="5"/>
      <c r="F14" s="5"/>
      <c r="G14" s="5"/>
    </row>
    <row r="15" spans="1:12" x14ac:dyDescent="0.25">
      <c r="B15" s="5" t="s">
        <v>4</v>
      </c>
      <c r="D15" s="5">
        <v>15</v>
      </c>
      <c r="E15" s="5"/>
      <c r="F15" s="5"/>
      <c r="G15" s="5"/>
    </row>
    <row r="16" spans="1:12" x14ac:dyDescent="0.25">
      <c r="E16" s="5"/>
      <c r="F16" s="5"/>
      <c r="G16" s="5"/>
    </row>
    <row r="17" spans="2:9" x14ac:dyDescent="0.25">
      <c r="E17" s="5"/>
      <c r="F17" s="5"/>
      <c r="G17" s="5"/>
    </row>
    <row r="18" spans="2:9" x14ac:dyDescent="0.25">
      <c r="B18" s="18" t="s">
        <v>98</v>
      </c>
      <c r="E18" s="5"/>
      <c r="F18" s="5"/>
      <c r="G18" s="5"/>
    </row>
    <row r="19" spans="2:9" ht="33.75" customHeight="1" x14ac:dyDescent="0.25">
      <c r="B19" s="30" t="s">
        <v>99</v>
      </c>
      <c r="C19" s="30"/>
      <c r="D19" s="30"/>
      <c r="E19" s="30"/>
      <c r="F19" s="30"/>
      <c r="G19" s="30"/>
    </row>
    <row r="20" spans="2:9" x14ac:dyDescent="0.25">
      <c r="B20"/>
      <c r="E20" s="5"/>
      <c r="F20" s="5"/>
      <c r="G20" s="5"/>
    </row>
    <row r="21" spans="2:9" x14ac:dyDescent="0.25">
      <c r="B21" s="26" t="s">
        <v>100</v>
      </c>
      <c r="E21" s="5"/>
      <c r="F21" s="5"/>
      <c r="G21" s="5"/>
    </row>
    <row r="22" spans="2:9" ht="79.5" customHeight="1" x14ac:dyDescent="0.25">
      <c r="B22" s="30" t="s">
        <v>106</v>
      </c>
      <c r="C22" s="30"/>
      <c r="D22" s="30"/>
      <c r="E22" s="30"/>
      <c r="F22" s="30"/>
      <c r="G22" s="30"/>
    </row>
    <row r="23" spans="2:9" x14ac:dyDescent="0.25">
      <c r="E23" s="5"/>
      <c r="F23" s="5"/>
      <c r="G23" s="5"/>
    </row>
    <row r="24" spans="2:9" x14ac:dyDescent="0.25">
      <c r="E24" s="5"/>
      <c r="F24" s="5"/>
      <c r="G24" s="5"/>
    </row>
    <row r="25" spans="2:9" x14ac:dyDescent="0.25">
      <c r="E25" s="5"/>
      <c r="F25" s="5"/>
      <c r="G25" s="5"/>
    </row>
    <row r="26" spans="2:9" x14ac:dyDescent="0.25">
      <c r="E26" s="5"/>
      <c r="F26" s="5"/>
      <c r="G26" s="5"/>
    </row>
    <row r="27" spans="2:9" x14ac:dyDescent="0.25">
      <c r="E27" s="5"/>
      <c r="F27" s="5"/>
      <c r="G27" s="5"/>
    </row>
    <row r="28" spans="2:9" x14ac:dyDescent="0.25">
      <c r="E28" s="5"/>
      <c r="F28" s="5"/>
      <c r="G28" s="5"/>
    </row>
    <row r="29" spans="2:9" x14ac:dyDescent="0.25">
      <c r="E29" s="5"/>
      <c r="F29" s="5"/>
      <c r="G29" s="5"/>
      <c r="I29" s="15"/>
    </row>
    <row r="30" spans="2:9" x14ac:dyDescent="0.25">
      <c r="E30" s="5"/>
      <c r="F30" s="5"/>
      <c r="G30" s="5"/>
    </row>
    <row r="31" spans="2:9" x14ac:dyDescent="0.25">
      <c r="E31" s="5"/>
      <c r="F31" s="5"/>
      <c r="G31" s="5"/>
    </row>
    <row r="32" spans="2:9" x14ac:dyDescent="0.25">
      <c r="E32" s="5"/>
      <c r="F32" s="5"/>
      <c r="G32" s="5"/>
    </row>
    <row r="33" spans="2:7" x14ac:dyDescent="0.25">
      <c r="E33" s="5"/>
      <c r="F33" s="5"/>
      <c r="G33" s="5"/>
    </row>
    <row r="34" spans="2:7" x14ac:dyDescent="0.25">
      <c r="E34" s="5"/>
      <c r="F34" s="5"/>
      <c r="G34" s="5"/>
    </row>
    <row r="35" spans="2:7" x14ac:dyDescent="0.25">
      <c r="E35" s="5"/>
      <c r="F35" s="5"/>
      <c r="G35" s="5"/>
    </row>
    <row r="36" spans="2:7" x14ac:dyDescent="0.25">
      <c r="B36" s="16"/>
      <c r="C36" s="16"/>
      <c r="D36" s="17"/>
      <c r="E36" s="5"/>
      <c r="F36" s="5"/>
      <c r="G36" s="5"/>
    </row>
    <row r="37" spans="2:7" x14ac:dyDescent="0.25">
      <c r="E37" s="5"/>
      <c r="F37" s="5"/>
      <c r="G37" s="5"/>
    </row>
    <row r="38" spans="2:7" x14ac:dyDescent="0.25">
      <c r="E38" s="5"/>
      <c r="F38" s="5"/>
      <c r="G38" s="5"/>
    </row>
    <row r="39" spans="2:7" x14ac:dyDescent="0.25">
      <c r="B39" s="18"/>
      <c r="C39" s="18"/>
      <c r="D39" s="18"/>
      <c r="E39" s="5"/>
      <c r="F39" s="5"/>
      <c r="G39" s="5"/>
    </row>
    <row r="40" spans="2:7" x14ac:dyDescent="0.25">
      <c r="D40" s="12"/>
      <c r="E40" s="5"/>
      <c r="F40" s="5"/>
      <c r="G40" s="5"/>
    </row>
    <row r="41" spans="2:7" x14ac:dyDescent="0.25">
      <c r="D41" s="12"/>
      <c r="E41" s="5"/>
      <c r="F41" s="5"/>
      <c r="G41" s="5"/>
    </row>
    <row r="42" spans="2:7" x14ac:dyDescent="0.25">
      <c r="D42" s="12"/>
      <c r="E42" s="5"/>
      <c r="F42" s="5"/>
      <c r="G42" s="5"/>
    </row>
    <row r="43" spans="2:7" x14ac:dyDescent="0.25">
      <c r="E43" s="5"/>
      <c r="F43" s="5"/>
      <c r="G43" s="5"/>
    </row>
    <row r="44" spans="2:7" x14ac:dyDescent="0.25">
      <c r="E44" s="5"/>
      <c r="F44" s="5"/>
      <c r="G44" s="5"/>
    </row>
  </sheetData>
  <mergeCells count="3">
    <mergeCell ref="B19:G19"/>
    <mergeCell ref="B22:G22"/>
    <mergeCell ref="A1:I1"/>
  </mergeCells>
  <pageMargins left="0.2" right="0.2" top="0.25" bottom="0.25" header="0" footer="0"/>
  <pageSetup scale="66" orientation="landscape"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BA5E9-AD6B-44D8-A913-ED09EAD62B8D}">
  <sheetPr>
    <pageSetUpPr fitToPage="1"/>
  </sheetPr>
  <dimension ref="A1:G102"/>
  <sheetViews>
    <sheetView topLeftCell="A55" zoomScaleNormal="100" workbookViewId="0">
      <selection activeCell="E4" sqref="E4"/>
    </sheetView>
  </sheetViews>
  <sheetFormatPr defaultRowHeight="15" x14ac:dyDescent="0.25"/>
  <cols>
    <col min="1" max="1" width="6.85546875" style="5" customWidth="1"/>
    <col min="2" max="2" width="13.85546875" style="5" customWidth="1"/>
    <col min="3" max="3" width="12" style="5" customWidth="1"/>
    <col min="4" max="4" width="68.5703125" style="5" customWidth="1"/>
    <col min="5" max="5" width="7.5703125" style="5" customWidth="1"/>
    <col min="6" max="6" width="20.5703125" style="5" customWidth="1"/>
    <col min="7" max="7" width="7.5703125" style="5" customWidth="1"/>
    <col min="8" max="16384" width="9.140625" style="5"/>
  </cols>
  <sheetData>
    <row r="1" spans="1:7" ht="18.75" x14ac:dyDescent="0.25">
      <c r="A1" s="31" t="s">
        <v>92</v>
      </c>
      <c r="B1" s="31"/>
      <c r="C1" s="31"/>
      <c r="D1" s="31"/>
      <c r="E1" s="31"/>
      <c r="F1" s="31"/>
    </row>
    <row r="2" spans="1:7" s="13" customFormat="1" x14ac:dyDescent="0.25">
      <c r="A2" s="2" t="s">
        <v>0</v>
      </c>
      <c r="B2" s="2" t="s">
        <v>20</v>
      </c>
      <c r="C2" s="2" t="s">
        <v>19</v>
      </c>
      <c r="D2" s="2" t="s">
        <v>1</v>
      </c>
      <c r="E2" s="2" t="s">
        <v>2</v>
      </c>
    </row>
    <row r="3" spans="1:7" s="23" customFormat="1" x14ac:dyDescent="0.25">
      <c r="A3" s="23">
        <v>1</v>
      </c>
      <c r="C3" s="23">
        <v>0</v>
      </c>
      <c r="D3" s="24" t="s">
        <v>10</v>
      </c>
      <c r="E3" s="23">
        <v>31.9</v>
      </c>
    </row>
    <row r="4" spans="1:7" x14ac:dyDescent="0.25">
      <c r="B4" s="5">
        <v>8.0399999999999991</v>
      </c>
      <c r="C4" s="5">
        <f>B4+$C$3</f>
        <v>8.0399999999999991</v>
      </c>
      <c r="D4" s="14" t="s">
        <v>96</v>
      </c>
    </row>
    <row r="5" spans="1:7" x14ac:dyDescent="0.25">
      <c r="B5" s="5">
        <v>15</v>
      </c>
      <c r="C5" s="5">
        <f>B5+C3</f>
        <v>15</v>
      </c>
      <c r="D5" s="19" t="s">
        <v>88</v>
      </c>
    </row>
    <row r="6" spans="1:7" x14ac:dyDescent="0.25">
      <c r="B6" s="5">
        <v>24.1</v>
      </c>
      <c r="C6" s="5">
        <f>B6+$C$3</f>
        <v>24.1</v>
      </c>
      <c r="D6" s="14" t="s">
        <v>95</v>
      </c>
    </row>
    <row r="7" spans="1:7" s="23" customFormat="1" x14ac:dyDescent="0.25">
      <c r="A7" s="23">
        <v>2</v>
      </c>
      <c r="C7" s="23">
        <f>C3+E3</f>
        <v>31.9</v>
      </c>
      <c r="D7" s="24" t="s">
        <v>97</v>
      </c>
      <c r="E7" s="23">
        <v>33.6</v>
      </c>
    </row>
    <row r="8" spans="1:7" x14ac:dyDescent="0.25">
      <c r="B8" s="5">
        <v>5.0599999999999996</v>
      </c>
      <c r="C8" s="5">
        <f t="shared" ref="C8:C14" si="0">B8+$C$7</f>
        <v>36.96</v>
      </c>
      <c r="D8" s="14" t="s">
        <v>21</v>
      </c>
      <c r="F8" s="25" t="s">
        <v>87</v>
      </c>
      <c r="G8" s="25"/>
    </row>
    <row r="9" spans="1:7" x14ac:dyDescent="0.25">
      <c r="B9" s="5">
        <v>6.47</v>
      </c>
      <c r="C9" s="5">
        <f t="shared" si="0"/>
        <v>38.369999999999997</v>
      </c>
      <c r="D9" s="14" t="s">
        <v>22</v>
      </c>
      <c r="F9" s="23" t="s">
        <v>0</v>
      </c>
    </row>
    <row r="10" spans="1:7" x14ac:dyDescent="0.25">
      <c r="B10" s="5">
        <v>9.27</v>
      </c>
      <c r="C10" s="5">
        <f t="shared" si="0"/>
        <v>41.17</v>
      </c>
      <c r="D10" s="14" t="s">
        <v>23</v>
      </c>
      <c r="F10" s="19" t="s">
        <v>89</v>
      </c>
    </row>
    <row r="11" spans="1:7" x14ac:dyDescent="0.25">
      <c r="B11" s="5">
        <v>12.4</v>
      </c>
      <c r="C11" s="5">
        <f t="shared" si="0"/>
        <v>44.3</v>
      </c>
      <c r="D11" s="14" t="s">
        <v>107</v>
      </c>
      <c r="F11" s="14" t="s">
        <v>90</v>
      </c>
    </row>
    <row r="12" spans="1:7" x14ac:dyDescent="0.25">
      <c r="B12" s="5">
        <v>15.7</v>
      </c>
      <c r="C12" s="5">
        <f t="shared" si="0"/>
        <v>47.599999999999994</v>
      </c>
      <c r="D12" s="14" t="s">
        <v>24</v>
      </c>
      <c r="F12" s="21" t="s">
        <v>91</v>
      </c>
    </row>
    <row r="13" spans="1:7" x14ac:dyDescent="0.25">
      <c r="B13" s="5">
        <v>19.2</v>
      </c>
      <c r="C13" s="5">
        <f t="shared" si="0"/>
        <v>51.099999999999994</v>
      </c>
      <c r="D13" s="14" t="s">
        <v>25</v>
      </c>
    </row>
    <row r="14" spans="1:7" x14ac:dyDescent="0.25">
      <c r="B14" s="5">
        <v>25.3</v>
      </c>
      <c r="C14" s="5">
        <f t="shared" si="0"/>
        <v>57.2</v>
      </c>
      <c r="D14" s="14" t="s">
        <v>26</v>
      </c>
    </row>
    <row r="15" spans="1:7" s="23" customFormat="1" x14ac:dyDescent="0.25">
      <c r="A15" s="23">
        <v>3</v>
      </c>
      <c r="C15" s="23">
        <f>C7+E7</f>
        <v>65.5</v>
      </c>
      <c r="D15" s="24" t="s">
        <v>11</v>
      </c>
      <c r="E15" s="23">
        <v>68</v>
      </c>
    </row>
    <row r="16" spans="1:7" x14ac:dyDescent="0.25">
      <c r="B16" s="5">
        <v>0</v>
      </c>
      <c r="C16" s="5">
        <f t="shared" ref="C16:C34" si="1">B16+$C$15</f>
        <v>65.5</v>
      </c>
      <c r="D16" s="19" t="s">
        <v>37</v>
      </c>
    </row>
    <row r="17" spans="2:6" x14ac:dyDescent="0.25">
      <c r="B17" s="5">
        <v>8.1999999999999993</v>
      </c>
      <c r="C17" s="5">
        <f t="shared" si="1"/>
        <v>73.7</v>
      </c>
      <c r="D17" s="14" t="s">
        <v>108</v>
      </c>
      <c r="F17" s="27"/>
    </row>
    <row r="18" spans="2:6" ht="17.25" customHeight="1" x14ac:dyDescent="0.25">
      <c r="B18" s="5">
        <v>12.6</v>
      </c>
      <c r="C18" s="5">
        <f t="shared" si="1"/>
        <v>78.099999999999994</v>
      </c>
      <c r="D18" s="14" t="s">
        <v>29</v>
      </c>
      <c r="F18" s="27"/>
    </row>
    <row r="19" spans="2:6" ht="15.75" customHeight="1" x14ac:dyDescent="0.25">
      <c r="B19" s="5">
        <v>12.6</v>
      </c>
      <c r="C19" s="5">
        <f t="shared" si="1"/>
        <v>78.099999999999994</v>
      </c>
      <c r="D19" s="14" t="s">
        <v>28</v>
      </c>
      <c r="F19" s="27"/>
    </row>
    <row r="20" spans="2:6" ht="14.25" customHeight="1" x14ac:dyDescent="0.25">
      <c r="B20" s="5">
        <v>13</v>
      </c>
      <c r="C20" s="5">
        <f t="shared" si="1"/>
        <v>78.5</v>
      </c>
      <c r="D20" s="20" t="s">
        <v>80</v>
      </c>
      <c r="F20" s="27"/>
    </row>
    <row r="21" spans="2:6" x14ac:dyDescent="0.25">
      <c r="B21" s="5">
        <v>13.3</v>
      </c>
      <c r="C21" s="5">
        <f t="shared" si="1"/>
        <v>78.8</v>
      </c>
      <c r="D21" s="14" t="s">
        <v>27</v>
      </c>
      <c r="F21" s="27"/>
    </row>
    <row r="22" spans="2:6" x14ac:dyDescent="0.25">
      <c r="B22" s="5">
        <v>15.1</v>
      </c>
      <c r="C22" s="5">
        <f t="shared" ref="C22" si="2">B22+$C$15</f>
        <v>80.599999999999994</v>
      </c>
      <c r="D22" s="20" t="s">
        <v>94</v>
      </c>
    </row>
    <row r="23" spans="2:6" x14ac:dyDescent="0.25">
      <c r="B23" s="5">
        <v>15.1</v>
      </c>
      <c r="C23" s="5">
        <f t="shared" si="1"/>
        <v>80.599999999999994</v>
      </c>
      <c r="D23" s="22" t="s">
        <v>70</v>
      </c>
    </row>
    <row r="24" spans="2:6" x14ac:dyDescent="0.25">
      <c r="B24" s="5">
        <v>16.2</v>
      </c>
      <c r="C24" s="5">
        <f t="shared" si="1"/>
        <v>81.7</v>
      </c>
      <c r="D24" s="14" t="s">
        <v>30</v>
      </c>
    </row>
    <row r="25" spans="2:6" x14ac:dyDescent="0.25">
      <c r="B25" s="5">
        <v>27.8</v>
      </c>
      <c r="C25" s="5">
        <f t="shared" si="1"/>
        <v>93.3</v>
      </c>
      <c r="D25" s="14" t="s">
        <v>31</v>
      </c>
    </row>
    <row r="26" spans="2:6" x14ac:dyDescent="0.25">
      <c r="B26" s="5">
        <v>29.2</v>
      </c>
      <c r="C26" s="5">
        <f t="shared" si="1"/>
        <v>94.7</v>
      </c>
      <c r="D26" s="21" t="s">
        <v>69</v>
      </c>
    </row>
    <row r="27" spans="2:6" ht="15" customHeight="1" x14ac:dyDescent="0.25">
      <c r="B27" s="5">
        <v>40.4</v>
      </c>
      <c r="C27" s="5">
        <f t="shared" si="1"/>
        <v>105.9</v>
      </c>
      <c r="D27" s="20" t="s">
        <v>32</v>
      </c>
    </row>
    <row r="28" spans="2:6" x14ac:dyDescent="0.25">
      <c r="B28" s="5">
        <v>45.3</v>
      </c>
      <c r="C28" s="5">
        <f t="shared" si="1"/>
        <v>110.8</v>
      </c>
      <c r="D28" s="14" t="s">
        <v>33</v>
      </c>
    </row>
    <row r="29" spans="2:6" x14ac:dyDescent="0.25">
      <c r="B29" s="5">
        <v>45.3</v>
      </c>
      <c r="C29" s="5">
        <f t="shared" si="1"/>
        <v>110.8</v>
      </c>
      <c r="D29" s="14" t="s">
        <v>34</v>
      </c>
    </row>
    <row r="30" spans="2:6" x14ac:dyDescent="0.25">
      <c r="B30" s="5">
        <v>54.7</v>
      </c>
      <c r="C30" s="5">
        <f t="shared" si="1"/>
        <v>120.2</v>
      </c>
      <c r="D30" s="14" t="s">
        <v>35</v>
      </c>
    </row>
    <row r="31" spans="2:6" x14ac:dyDescent="0.25">
      <c r="B31" s="5">
        <v>58.6</v>
      </c>
      <c r="C31" s="5">
        <f t="shared" si="1"/>
        <v>124.1</v>
      </c>
      <c r="D31" s="19" t="s">
        <v>36</v>
      </c>
    </row>
    <row r="32" spans="2:6" x14ac:dyDescent="0.25">
      <c r="B32" s="5">
        <v>64</v>
      </c>
      <c r="C32" s="5">
        <f t="shared" si="1"/>
        <v>129.5</v>
      </c>
      <c r="D32" s="14" t="s">
        <v>81</v>
      </c>
    </row>
    <row r="33" spans="1:5" x14ac:dyDescent="0.25">
      <c r="B33" s="5">
        <v>66.5</v>
      </c>
      <c r="C33" s="5">
        <f t="shared" si="1"/>
        <v>132</v>
      </c>
      <c r="D33" s="14" t="s">
        <v>38</v>
      </c>
    </row>
    <row r="34" spans="1:5" x14ac:dyDescent="0.25">
      <c r="B34" s="5">
        <v>67.3</v>
      </c>
      <c r="C34" s="5">
        <f t="shared" si="1"/>
        <v>132.80000000000001</v>
      </c>
      <c r="D34" s="14" t="s">
        <v>39</v>
      </c>
    </row>
    <row r="35" spans="1:5" s="23" customFormat="1" x14ac:dyDescent="0.25">
      <c r="A35" s="23">
        <v>4</v>
      </c>
      <c r="C35" s="23">
        <f>C15+E15</f>
        <v>133.5</v>
      </c>
      <c r="D35" s="24" t="s">
        <v>12</v>
      </c>
      <c r="E35" s="23">
        <v>50</v>
      </c>
    </row>
    <row r="36" spans="1:5" x14ac:dyDescent="0.25">
      <c r="B36" s="5">
        <v>3.15</v>
      </c>
      <c r="C36" s="5">
        <f>B36+$C$35</f>
        <v>136.65</v>
      </c>
      <c r="D36" s="14" t="s">
        <v>40</v>
      </c>
    </row>
    <row r="37" spans="1:5" x14ac:dyDescent="0.25">
      <c r="B37" s="5">
        <v>5.16</v>
      </c>
      <c r="C37" s="5">
        <f>B37+$C$35</f>
        <v>138.66</v>
      </c>
      <c r="D37" s="21" t="s">
        <v>70</v>
      </c>
    </row>
    <row r="38" spans="1:5" x14ac:dyDescent="0.25">
      <c r="B38" s="5">
        <v>9.25</v>
      </c>
      <c r="C38" s="5">
        <f>B38+$C$35</f>
        <v>142.75</v>
      </c>
      <c r="D38" s="14" t="s">
        <v>41</v>
      </c>
    </row>
    <row r="39" spans="1:5" ht="15.75" customHeight="1" x14ac:dyDescent="0.25">
      <c r="B39" s="5">
        <v>13.2</v>
      </c>
      <c r="C39" s="5">
        <f>B39+$C$35</f>
        <v>146.69999999999999</v>
      </c>
      <c r="D39" s="20" t="s">
        <v>42</v>
      </c>
    </row>
    <row r="40" spans="1:5" x14ac:dyDescent="0.25">
      <c r="B40" s="5">
        <v>15.8</v>
      </c>
      <c r="C40" s="5">
        <f>B40+$C$35</f>
        <v>149.30000000000001</v>
      </c>
      <c r="D40" s="14" t="s">
        <v>43</v>
      </c>
    </row>
    <row r="41" spans="1:5" x14ac:dyDescent="0.25">
      <c r="B41" s="5">
        <v>16.8</v>
      </c>
      <c r="C41" s="5">
        <f t="shared" ref="C41" si="3">B41+$C$35</f>
        <v>150.30000000000001</v>
      </c>
      <c r="D41" s="14" t="s">
        <v>82</v>
      </c>
    </row>
    <row r="42" spans="1:5" x14ac:dyDescent="0.25">
      <c r="B42" s="5">
        <v>28.1</v>
      </c>
      <c r="C42" s="5">
        <f>B42+$C$35</f>
        <v>161.6</v>
      </c>
      <c r="D42" s="21" t="s">
        <v>71</v>
      </c>
    </row>
    <row r="43" spans="1:5" x14ac:dyDescent="0.25">
      <c r="B43" s="5">
        <v>29.8</v>
      </c>
      <c r="C43" s="5">
        <f>B43+$C$35</f>
        <v>163.30000000000001</v>
      </c>
      <c r="D43" s="14" t="s">
        <v>44</v>
      </c>
    </row>
    <row r="44" spans="1:5" x14ac:dyDescent="0.25">
      <c r="B44" s="5">
        <v>30.6</v>
      </c>
      <c r="C44" s="5">
        <f>B44+$C$35</f>
        <v>164.1</v>
      </c>
      <c r="D44" s="14" t="s">
        <v>45</v>
      </c>
    </row>
    <row r="45" spans="1:5" x14ac:dyDescent="0.25">
      <c r="B45" s="5">
        <v>38.799999999999997</v>
      </c>
      <c r="C45" s="5">
        <f>B45+$C$35</f>
        <v>172.3</v>
      </c>
      <c r="D45" s="14" t="s">
        <v>46</v>
      </c>
    </row>
    <row r="46" spans="1:5" s="23" customFormat="1" x14ac:dyDescent="0.25">
      <c r="A46" s="23">
        <v>5</v>
      </c>
      <c r="C46" s="23">
        <f>C35+E35</f>
        <v>183.5</v>
      </c>
      <c r="D46" s="24" t="s">
        <v>13</v>
      </c>
      <c r="E46" s="23">
        <v>55</v>
      </c>
    </row>
    <row r="47" spans="1:5" x14ac:dyDescent="0.25">
      <c r="B47" s="5">
        <v>0</v>
      </c>
      <c r="C47" s="5">
        <f t="shared" ref="C47:C76" si="4">B47+$C$46</f>
        <v>183.5</v>
      </c>
      <c r="D47" s="19" t="s">
        <v>47</v>
      </c>
    </row>
    <row r="48" spans="1:5" x14ac:dyDescent="0.25">
      <c r="B48" s="5">
        <v>0</v>
      </c>
      <c r="C48" s="5">
        <f t="shared" si="4"/>
        <v>183.5</v>
      </c>
      <c r="D48" s="21" t="s">
        <v>72</v>
      </c>
    </row>
    <row r="49" spans="2:4" x14ac:dyDescent="0.25">
      <c r="B49" s="5">
        <v>2.62</v>
      </c>
      <c r="C49" s="5">
        <f t="shared" si="4"/>
        <v>186.12</v>
      </c>
      <c r="D49" s="21" t="s">
        <v>73</v>
      </c>
    </row>
    <row r="50" spans="2:4" x14ac:dyDescent="0.25">
      <c r="B50" s="5">
        <v>5.88</v>
      </c>
      <c r="C50" s="5">
        <f t="shared" si="4"/>
        <v>189.38</v>
      </c>
      <c r="D50" s="21" t="s">
        <v>74</v>
      </c>
    </row>
    <row r="51" spans="2:4" x14ac:dyDescent="0.25">
      <c r="B51" s="5">
        <v>6.48</v>
      </c>
      <c r="C51" s="5">
        <f t="shared" si="4"/>
        <v>189.98</v>
      </c>
      <c r="D51" s="21" t="s">
        <v>75</v>
      </c>
    </row>
    <row r="52" spans="2:4" x14ac:dyDescent="0.25">
      <c r="B52" s="5">
        <v>12.9</v>
      </c>
      <c r="C52" s="5">
        <f t="shared" si="4"/>
        <v>196.4</v>
      </c>
      <c r="D52" s="14" t="s">
        <v>48</v>
      </c>
    </row>
    <row r="53" spans="2:4" x14ac:dyDescent="0.25">
      <c r="B53" s="5">
        <v>15.6</v>
      </c>
      <c r="C53" s="5">
        <f t="shared" si="4"/>
        <v>199.1</v>
      </c>
      <c r="D53" s="21" t="s">
        <v>76</v>
      </c>
    </row>
    <row r="54" spans="2:4" x14ac:dyDescent="0.25">
      <c r="B54" s="5">
        <v>16.2</v>
      </c>
      <c r="C54" s="5">
        <f t="shared" si="4"/>
        <v>199.7</v>
      </c>
      <c r="D54" s="14" t="s">
        <v>48</v>
      </c>
    </row>
    <row r="55" spans="2:4" x14ac:dyDescent="0.25">
      <c r="B55" s="5">
        <v>18.2</v>
      </c>
      <c r="C55" s="5">
        <f t="shared" si="4"/>
        <v>201.7</v>
      </c>
      <c r="D55" s="14" t="s">
        <v>49</v>
      </c>
    </row>
    <row r="56" spans="2:4" x14ac:dyDescent="0.25">
      <c r="B56" s="5">
        <v>19.2</v>
      </c>
      <c r="C56" s="5">
        <f t="shared" si="4"/>
        <v>202.7</v>
      </c>
      <c r="D56" s="14" t="s">
        <v>110</v>
      </c>
    </row>
    <row r="57" spans="2:4" x14ac:dyDescent="0.25">
      <c r="B57" s="5">
        <v>21.7</v>
      </c>
      <c r="C57" s="5">
        <f t="shared" si="4"/>
        <v>205.2</v>
      </c>
      <c r="D57" s="21" t="s">
        <v>77</v>
      </c>
    </row>
    <row r="58" spans="2:4" x14ac:dyDescent="0.25">
      <c r="B58" s="5">
        <v>22.8</v>
      </c>
      <c r="C58" s="5">
        <f t="shared" si="4"/>
        <v>206.3</v>
      </c>
      <c r="D58" s="14" t="s">
        <v>78</v>
      </c>
    </row>
    <row r="59" spans="2:4" x14ac:dyDescent="0.25">
      <c r="B59" s="5">
        <v>24.7</v>
      </c>
      <c r="C59" s="5">
        <f t="shared" si="4"/>
        <v>208.2</v>
      </c>
      <c r="D59" s="14" t="s">
        <v>50</v>
      </c>
    </row>
    <row r="60" spans="2:4" x14ac:dyDescent="0.25">
      <c r="B60" s="5">
        <v>25.5</v>
      </c>
      <c r="C60" s="5">
        <f t="shared" si="4"/>
        <v>209</v>
      </c>
      <c r="D60" s="14" t="s">
        <v>51</v>
      </c>
    </row>
    <row r="61" spans="2:4" x14ac:dyDescent="0.25">
      <c r="B61" s="5">
        <v>26</v>
      </c>
      <c r="C61" s="5">
        <f t="shared" si="4"/>
        <v>209.5</v>
      </c>
      <c r="D61" s="14" t="s">
        <v>52</v>
      </c>
    </row>
    <row r="62" spans="2:4" ht="16.5" customHeight="1" x14ac:dyDescent="0.25">
      <c r="B62" s="5">
        <v>27</v>
      </c>
      <c r="C62" s="5">
        <f t="shared" si="4"/>
        <v>210.5</v>
      </c>
      <c r="D62" s="20" t="s">
        <v>53</v>
      </c>
    </row>
    <row r="63" spans="2:4" x14ac:dyDescent="0.25">
      <c r="B63" s="5">
        <v>32.799999999999997</v>
      </c>
      <c r="C63" s="5">
        <f t="shared" si="4"/>
        <v>216.3</v>
      </c>
      <c r="D63" s="20" t="s">
        <v>84</v>
      </c>
    </row>
    <row r="64" spans="2:4" x14ac:dyDescent="0.25">
      <c r="B64" s="5">
        <v>33.9</v>
      </c>
      <c r="C64" s="5">
        <f t="shared" si="4"/>
        <v>217.4</v>
      </c>
      <c r="D64" s="20" t="s">
        <v>83</v>
      </c>
    </row>
    <row r="65" spans="1:5" x14ac:dyDescent="0.25">
      <c r="B65" s="5">
        <v>35</v>
      </c>
      <c r="C65" s="5">
        <f t="shared" si="4"/>
        <v>218.5</v>
      </c>
      <c r="D65" s="20" t="s">
        <v>55</v>
      </c>
    </row>
    <row r="66" spans="1:5" x14ac:dyDescent="0.25">
      <c r="B66" s="5">
        <v>35.200000000000003</v>
      </c>
      <c r="C66" s="5">
        <f t="shared" si="4"/>
        <v>218.7</v>
      </c>
      <c r="D66" s="20" t="s">
        <v>56</v>
      </c>
    </row>
    <row r="67" spans="1:5" x14ac:dyDescent="0.25">
      <c r="B67" s="5">
        <v>36.4</v>
      </c>
      <c r="C67" s="5">
        <f t="shared" si="4"/>
        <v>219.9</v>
      </c>
      <c r="D67" s="20" t="s">
        <v>239</v>
      </c>
    </row>
    <row r="68" spans="1:5" x14ac:dyDescent="0.25">
      <c r="B68" s="5">
        <v>37</v>
      </c>
      <c r="C68" s="5">
        <f t="shared" si="4"/>
        <v>220.5</v>
      </c>
      <c r="D68" s="20" t="s">
        <v>233</v>
      </c>
    </row>
    <row r="69" spans="1:5" x14ac:dyDescent="0.25">
      <c r="B69" s="5">
        <v>37.799999999999997</v>
      </c>
      <c r="C69" s="5">
        <f t="shared" si="4"/>
        <v>221.3</v>
      </c>
      <c r="D69" s="20" t="s">
        <v>235</v>
      </c>
    </row>
    <row r="70" spans="1:5" x14ac:dyDescent="0.25">
      <c r="B70" s="5">
        <v>37.799999999999997</v>
      </c>
      <c r="C70" s="5">
        <f t="shared" si="4"/>
        <v>221.3</v>
      </c>
      <c r="D70" s="20" t="s">
        <v>234</v>
      </c>
    </row>
    <row r="71" spans="1:5" x14ac:dyDescent="0.25">
      <c r="B71" s="5">
        <v>38.700000000000003</v>
      </c>
      <c r="C71" s="5">
        <f t="shared" si="4"/>
        <v>222.2</v>
      </c>
      <c r="D71" s="22" t="s">
        <v>240</v>
      </c>
    </row>
    <row r="72" spans="1:5" x14ac:dyDescent="0.25">
      <c r="B72" s="5">
        <v>42.4</v>
      </c>
      <c r="C72" s="5">
        <f t="shared" si="4"/>
        <v>225.9</v>
      </c>
      <c r="D72" s="20" t="s">
        <v>57</v>
      </c>
    </row>
    <row r="73" spans="1:5" x14ac:dyDescent="0.25">
      <c r="B73" s="5">
        <v>42.6</v>
      </c>
      <c r="C73" s="5">
        <f t="shared" si="4"/>
        <v>226.1</v>
      </c>
      <c r="D73" s="20" t="s">
        <v>58</v>
      </c>
    </row>
    <row r="74" spans="1:5" x14ac:dyDescent="0.25">
      <c r="B74" s="5">
        <v>42.9</v>
      </c>
      <c r="C74" s="5">
        <f t="shared" si="4"/>
        <v>226.4</v>
      </c>
      <c r="D74" s="20" t="s">
        <v>59</v>
      </c>
    </row>
    <row r="75" spans="1:5" x14ac:dyDescent="0.25">
      <c r="B75" s="5">
        <v>45</v>
      </c>
      <c r="C75" s="5">
        <f t="shared" si="4"/>
        <v>228.5</v>
      </c>
      <c r="D75" s="20" t="s">
        <v>57</v>
      </c>
    </row>
    <row r="76" spans="1:5" x14ac:dyDescent="0.25">
      <c r="B76" s="5">
        <v>45.7</v>
      </c>
      <c r="C76" s="5">
        <f t="shared" si="4"/>
        <v>229.2</v>
      </c>
      <c r="D76" s="22" t="s">
        <v>79</v>
      </c>
    </row>
    <row r="77" spans="1:5" s="23" customFormat="1" x14ac:dyDescent="0.25">
      <c r="A77" s="23">
        <v>6</v>
      </c>
      <c r="C77" s="23">
        <f>C46+E46</f>
        <v>238.5</v>
      </c>
      <c r="D77" s="24" t="s">
        <v>14</v>
      </c>
      <c r="E77" s="23">
        <v>26.5</v>
      </c>
    </row>
    <row r="78" spans="1:5" x14ac:dyDescent="0.25">
      <c r="B78" s="5">
        <v>0</v>
      </c>
      <c r="C78" s="5">
        <f>B78+$C$77</f>
        <v>238.5</v>
      </c>
      <c r="D78" s="19" t="s">
        <v>54</v>
      </c>
    </row>
    <row r="79" spans="1:5" s="23" customFormat="1" x14ac:dyDescent="0.25">
      <c r="A79" s="23">
        <v>7</v>
      </c>
      <c r="C79" s="23">
        <f>C77+E77</f>
        <v>265</v>
      </c>
      <c r="D79" s="24" t="s">
        <v>237</v>
      </c>
      <c r="E79" s="23">
        <v>44.4</v>
      </c>
    </row>
    <row r="80" spans="1:5" x14ac:dyDescent="0.25">
      <c r="B80" s="5">
        <v>0</v>
      </c>
      <c r="C80" s="5">
        <f>B80+$C$77</f>
        <v>238.5</v>
      </c>
      <c r="D80" s="19" t="s">
        <v>238</v>
      </c>
    </row>
    <row r="81" spans="1:5" x14ac:dyDescent="0.25">
      <c r="B81" s="5">
        <v>19.100000000000001</v>
      </c>
      <c r="C81" s="5">
        <f t="shared" ref="C81" si="5">B81+$C$79</f>
        <v>284.10000000000002</v>
      </c>
      <c r="D81" s="14" t="s">
        <v>236</v>
      </c>
    </row>
    <row r="82" spans="1:5" x14ac:dyDescent="0.25">
      <c r="B82" s="5">
        <v>21.2</v>
      </c>
      <c r="C82" s="5">
        <f t="shared" ref="C82:C87" si="6">B82+$C$79</f>
        <v>286.2</v>
      </c>
      <c r="D82" s="14" t="s">
        <v>61</v>
      </c>
    </row>
    <row r="83" spans="1:5" x14ac:dyDescent="0.25">
      <c r="B83" s="5">
        <v>21.5</v>
      </c>
      <c r="C83" s="5">
        <f t="shared" si="6"/>
        <v>286.5</v>
      </c>
      <c r="D83" s="14" t="s">
        <v>62</v>
      </c>
    </row>
    <row r="84" spans="1:5" x14ac:dyDescent="0.25">
      <c r="B84" s="5">
        <v>21.5</v>
      </c>
      <c r="C84" s="5">
        <f t="shared" si="6"/>
        <v>286.5</v>
      </c>
      <c r="D84" s="14" t="s">
        <v>63</v>
      </c>
    </row>
    <row r="85" spans="1:5" x14ac:dyDescent="0.25">
      <c r="B85" s="5">
        <v>22.6</v>
      </c>
      <c r="C85" s="5">
        <f t="shared" si="6"/>
        <v>287.60000000000002</v>
      </c>
      <c r="D85" s="14" t="s">
        <v>64</v>
      </c>
    </row>
    <row r="86" spans="1:5" x14ac:dyDescent="0.25">
      <c r="B86" s="5">
        <v>23</v>
      </c>
      <c r="C86" s="5">
        <f t="shared" si="6"/>
        <v>288</v>
      </c>
      <c r="D86" s="14" t="s">
        <v>85</v>
      </c>
    </row>
    <row r="87" spans="1:5" x14ac:dyDescent="0.25">
      <c r="B87" s="5">
        <v>24.2</v>
      </c>
      <c r="C87" s="5">
        <f t="shared" si="6"/>
        <v>289.2</v>
      </c>
      <c r="D87" s="14" t="s">
        <v>65</v>
      </c>
    </row>
    <row r="88" spans="1:5" s="23" customFormat="1" x14ac:dyDescent="0.25">
      <c r="A88" s="23">
        <v>8</v>
      </c>
      <c r="C88" s="23">
        <f>C79+E79</f>
        <v>309.39999999999998</v>
      </c>
      <c r="D88" s="24" t="s">
        <v>15</v>
      </c>
      <c r="E88" s="23">
        <v>44.5</v>
      </c>
    </row>
    <row r="89" spans="1:5" x14ac:dyDescent="0.25">
      <c r="B89" s="5">
        <v>0</v>
      </c>
      <c r="C89" s="5">
        <f>B89+$C$88</f>
        <v>309.39999999999998</v>
      </c>
      <c r="D89" s="19" t="s">
        <v>66</v>
      </c>
    </row>
    <row r="90" spans="1:5" x14ac:dyDescent="0.25">
      <c r="B90" s="5">
        <v>15</v>
      </c>
      <c r="C90" s="5">
        <f>B90+$C$88</f>
        <v>324.39999999999998</v>
      </c>
      <c r="D90" s="14" t="s">
        <v>67</v>
      </c>
    </row>
    <row r="91" spans="1:5" x14ac:dyDescent="0.25">
      <c r="B91" s="5">
        <v>30</v>
      </c>
      <c r="C91" s="5">
        <f>B91+$C$88</f>
        <v>339.4</v>
      </c>
      <c r="D91" s="19" t="s">
        <v>86</v>
      </c>
    </row>
    <row r="92" spans="1:5" s="23" customFormat="1" x14ac:dyDescent="0.25">
      <c r="A92" s="23">
        <v>9</v>
      </c>
      <c r="C92" s="23">
        <f>C88+E88</f>
        <v>353.9</v>
      </c>
      <c r="D92" s="24" t="s">
        <v>16</v>
      </c>
      <c r="E92" s="23">
        <v>43.8</v>
      </c>
    </row>
    <row r="93" spans="1:5" x14ac:dyDescent="0.25">
      <c r="B93" s="5">
        <v>0</v>
      </c>
      <c r="C93" s="5">
        <f>B93+$C$92</f>
        <v>353.9</v>
      </c>
      <c r="D93" s="19" t="s">
        <v>109</v>
      </c>
    </row>
    <row r="94" spans="1:5" x14ac:dyDescent="0.25">
      <c r="B94" s="5">
        <v>11</v>
      </c>
      <c r="C94" s="5">
        <f>B94+$C$92</f>
        <v>364.9</v>
      </c>
      <c r="D94" s="14" t="s">
        <v>68</v>
      </c>
    </row>
    <row r="95" spans="1:5" x14ac:dyDescent="0.25">
      <c r="B95" s="5">
        <v>18.899999999999999</v>
      </c>
      <c r="C95" s="5">
        <f>B95+$C$92</f>
        <v>372.79999999999995</v>
      </c>
      <c r="D95" s="14" t="s">
        <v>68</v>
      </c>
    </row>
    <row r="96" spans="1:5" x14ac:dyDescent="0.25">
      <c r="B96" s="5">
        <v>27.3</v>
      </c>
      <c r="C96" s="5">
        <f>B96+$C$92</f>
        <v>381.2</v>
      </c>
      <c r="D96" s="14" t="s">
        <v>68</v>
      </c>
    </row>
    <row r="97" spans="2:4" x14ac:dyDescent="0.25">
      <c r="B97" s="5">
        <v>36.299999999999997</v>
      </c>
      <c r="C97" s="5">
        <f>B97+$C$92</f>
        <v>390.2</v>
      </c>
      <c r="D97" s="14" t="s">
        <v>68</v>
      </c>
    </row>
    <row r="98" spans="2:4" s="23" customFormat="1" x14ac:dyDescent="0.25">
      <c r="C98" s="23">
        <f>C92+E92</f>
        <v>397.7</v>
      </c>
      <c r="D98" s="24" t="s">
        <v>232</v>
      </c>
    </row>
    <row r="99" spans="2:4" x14ac:dyDescent="0.25">
      <c r="C99" s="1"/>
    </row>
    <row r="100" spans="2:4" x14ac:dyDescent="0.25">
      <c r="C100" s="1"/>
    </row>
    <row r="101" spans="2:4" x14ac:dyDescent="0.25">
      <c r="C101" s="1"/>
    </row>
    <row r="102" spans="2:4" x14ac:dyDescent="0.25">
      <c r="C102" s="1"/>
    </row>
  </sheetData>
  <mergeCells count="1">
    <mergeCell ref="A1:F1"/>
  </mergeCells>
  <pageMargins left="0.2" right="0.2" top="0.25" bottom="0.25" header="0" footer="0"/>
  <pageSetup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5ED26-6F4A-4789-924D-35EB70957F65}">
  <dimension ref="A1:K14"/>
  <sheetViews>
    <sheetView workbookViewId="0">
      <selection activeCell="I20" sqref="I20"/>
    </sheetView>
  </sheetViews>
  <sheetFormatPr defaultRowHeight="15" x14ac:dyDescent="0.25"/>
  <cols>
    <col min="1" max="1" width="24" style="27" customWidth="1"/>
    <col min="2" max="2" width="20.42578125" style="27" customWidth="1"/>
    <col min="3" max="3" width="13.5703125" style="27" customWidth="1"/>
    <col min="4" max="4" width="13" style="27" customWidth="1"/>
    <col min="5" max="5" width="11.5703125" style="27" customWidth="1"/>
    <col min="6" max="6" width="7.7109375" style="27" customWidth="1"/>
    <col min="7" max="7" width="13.7109375" style="27" customWidth="1"/>
    <col min="8" max="8" width="16" style="27" customWidth="1"/>
    <col min="9" max="9" width="10.5703125" style="27" customWidth="1"/>
    <col min="10" max="10" width="12.5703125" style="27" customWidth="1"/>
    <col min="11" max="11" width="11.28515625" style="27" customWidth="1"/>
    <col min="12" max="12" width="14.7109375" style="27" customWidth="1"/>
    <col min="13" max="13" width="12.42578125" style="27" customWidth="1"/>
    <col min="14" max="16384" width="9.140625" style="27"/>
  </cols>
  <sheetData>
    <row r="1" spans="1:11" ht="18.75" x14ac:dyDescent="0.25">
      <c r="A1" s="31" t="s">
        <v>219</v>
      </c>
      <c r="B1" s="31"/>
      <c r="C1" s="31"/>
      <c r="D1" s="31"/>
      <c r="E1" s="31"/>
      <c r="F1" s="31"/>
      <c r="G1" s="31"/>
      <c r="H1" s="31"/>
      <c r="I1" s="31"/>
      <c r="J1" s="31"/>
      <c r="K1" s="31"/>
    </row>
    <row r="2" spans="1:11" s="29" customFormat="1" x14ac:dyDescent="0.25">
      <c r="B2" s="29" t="s">
        <v>10</v>
      </c>
      <c r="C2" s="29" t="s">
        <v>97</v>
      </c>
      <c r="D2" s="29" t="s">
        <v>11</v>
      </c>
      <c r="E2" s="29" t="s">
        <v>12</v>
      </c>
      <c r="F2" s="29" t="s">
        <v>13</v>
      </c>
      <c r="G2" s="29" t="s">
        <v>14</v>
      </c>
      <c r="H2" s="29" t="s">
        <v>60</v>
      </c>
      <c r="I2" s="29" t="s">
        <v>15</v>
      </c>
      <c r="J2" s="29" t="s">
        <v>16</v>
      </c>
      <c r="K2" s="29" t="s">
        <v>231</v>
      </c>
    </row>
    <row r="3" spans="1:11" x14ac:dyDescent="0.25">
      <c r="A3" s="27" t="s">
        <v>117</v>
      </c>
      <c r="B3" s="27" t="s">
        <v>129</v>
      </c>
      <c r="C3" s="27" t="s">
        <v>129</v>
      </c>
      <c r="D3" s="27" t="s">
        <v>141</v>
      </c>
      <c r="E3" s="27" t="s">
        <v>153</v>
      </c>
      <c r="F3" s="27" t="s">
        <v>165</v>
      </c>
      <c r="G3" s="27" t="s">
        <v>177</v>
      </c>
      <c r="H3" s="27" t="s">
        <v>187</v>
      </c>
      <c r="I3" s="27" t="s">
        <v>197</v>
      </c>
      <c r="J3" s="27" t="s">
        <v>209</v>
      </c>
      <c r="K3" s="27" t="s">
        <v>220</v>
      </c>
    </row>
    <row r="4" spans="1:11" x14ac:dyDescent="0.25">
      <c r="A4" s="27" t="s">
        <v>118</v>
      </c>
      <c r="B4" s="27" t="s">
        <v>130</v>
      </c>
      <c r="C4" s="27" t="s">
        <v>130</v>
      </c>
      <c r="D4" s="27" t="s">
        <v>142</v>
      </c>
      <c r="E4" s="27" t="s">
        <v>154</v>
      </c>
      <c r="F4" s="27" t="s">
        <v>166</v>
      </c>
      <c r="G4" s="27" t="s">
        <v>178</v>
      </c>
      <c r="H4" s="27" t="s">
        <v>188</v>
      </c>
      <c r="I4" s="27" t="s">
        <v>198</v>
      </c>
      <c r="J4" s="27" t="s">
        <v>189</v>
      </c>
      <c r="K4" s="27" t="s">
        <v>221</v>
      </c>
    </row>
    <row r="5" spans="1:11" x14ac:dyDescent="0.25">
      <c r="A5" s="27" t="s">
        <v>119</v>
      </c>
      <c r="B5" s="27" t="s">
        <v>131</v>
      </c>
      <c r="C5" s="27" t="s">
        <v>131</v>
      </c>
      <c r="D5" s="27" t="s">
        <v>143</v>
      </c>
      <c r="E5" s="27" t="s">
        <v>155</v>
      </c>
      <c r="F5" s="27" t="s">
        <v>167</v>
      </c>
      <c r="G5" s="27" t="s">
        <v>179</v>
      </c>
      <c r="H5" s="27" t="s">
        <v>143</v>
      </c>
      <c r="I5" s="27" t="s">
        <v>199</v>
      </c>
      <c r="J5" s="27" t="s">
        <v>210</v>
      </c>
      <c r="K5" s="27" t="s">
        <v>194</v>
      </c>
    </row>
    <row r="6" spans="1:11" x14ac:dyDescent="0.25">
      <c r="A6" s="27" t="s">
        <v>120</v>
      </c>
      <c r="B6" s="27" t="s">
        <v>132</v>
      </c>
      <c r="C6" s="27" t="s">
        <v>132</v>
      </c>
      <c r="D6" s="27" t="s">
        <v>144</v>
      </c>
      <c r="E6" s="27" t="s">
        <v>156</v>
      </c>
      <c r="F6" s="27" t="s">
        <v>168</v>
      </c>
      <c r="G6" s="27" t="s">
        <v>145</v>
      </c>
      <c r="H6" s="27" t="s">
        <v>189</v>
      </c>
      <c r="I6" s="27" t="s">
        <v>200</v>
      </c>
      <c r="J6" s="27" t="s">
        <v>211</v>
      </c>
      <c r="K6" s="27" t="s">
        <v>222</v>
      </c>
    </row>
    <row r="7" spans="1:11" x14ac:dyDescent="0.25">
      <c r="A7" s="27" t="s">
        <v>121</v>
      </c>
      <c r="B7" s="27" t="s">
        <v>133</v>
      </c>
      <c r="C7" s="27" t="s">
        <v>133</v>
      </c>
      <c r="D7" s="27" t="s">
        <v>145</v>
      </c>
      <c r="E7" s="27" t="s">
        <v>157</v>
      </c>
      <c r="F7" s="27" t="s">
        <v>169</v>
      </c>
      <c r="G7" s="27" t="s">
        <v>180</v>
      </c>
      <c r="H7" s="27" t="s">
        <v>190</v>
      </c>
      <c r="I7" s="27" t="s">
        <v>201</v>
      </c>
      <c r="J7" s="27" t="s">
        <v>212</v>
      </c>
      <c r="K7" s="27" t="s">
        <v>223</v>
      </c>
    </row>
    <row r="8" spans="1:11" x14ac:dyDescent="0.25">
      <c r="A8" s="27" t="s">
        <v>122</v>
      </c>
      <c r="B8" s="27" t="s">
        <v>134</v>
      </c>
      <c r="C8" s="27" t="s">
        <v>134</v>
      </c>
      <c r="D8" s="27" t="s">
        <v>146</v>
      </c>
      <c r="E8" s="27" t="s">
        <v>158</v>
      </c>
      <c r="F8" s="27" t="s">
        <v>170</v>
      </c>
      <c r="G8" s="27" t="s">
        <v>181</v>
      </c>
      <c r="H8" s="27" t="s">
        <v>191</v>
      </c>
      <c r="I8" s="27" t="s">
        <v>202</v>
      </c>
      <c r="J8" s="27" t="s">
        <v>213</v>
      </c>
      <c r="K8" s="27" t="s">
        <v>224</v>
      </c>
    </row>
    <row r="9" spans="1:11" x14ac:dyDescent="0.25">
      <c r="A9" s="27" t="s">
        <v>123</v>
      </c>
      <c r="B9" s="27" t="s">
        <v>135</v>
      </c>
      <c r="C9" s="27" t="s">
        <v>135</v>
      </c>
      <c r="D9" s="27" t="s">
        <v>147</v>
      </c>
      <c r="E9" s="27" t="s">
        <v>159</v>
      </c>
      <c r="F9" s="27" t="s">
        <v>171</v>
      </c>
      <c r="G9" s="27" t="s">
        <v>182</v>
      </c>
      <c r="H9" s="27" t="s">
        <v>192</v>
      </c>
      <c r="I9" s="27" t="s">
        <v>203</v>
      </c>
      <c r="J9" s="27" t="s">
        <v>214</v>
      </c>
      <c r="K9" s="27" t="s">
        <v>225</v>
      </c>
    </row>
    <row r="10" spans="1:11" x14ac:dyDescent="0.25">
      <c r="A10" s="27" t="s">
        <v>124</v>
      </c>
      <c r="B10" s="27" t="s">
        <v>136</v>
      </c>
      <c r="C10" s="27" t="s">
        <v>136</v>
      </c>
      <c r="D10" s="27" t="s">
        <v>148</v>
      </c>
      <c r="E10" s="27" t="s">
        <v>160</v>
      </c>
      <c r="F10" s="27" t="s">
        <v>172</v>
      </c>
      <c r="G10" s="27" t="s">
        <v>183</v>
      </c>
      <c r="H10" s="27" t="s">
        <v>193</v>
      </c>
      <c r="I10" s="27" t="s">
        <v>204</v>
      </c>
      <c r="J10" s="27" t="s">
        <v>215</v>
      </c>
      <c r="K10" s="27" t="s">
        <v>226</v>
      </c>
    </row>
    <row r="11" spans="1:11" x14ac:dyDescent="0.25">
      <c r="A11" s="27" t="s">
        <v>125</v>
      </c>
      <c r="B11" s="27" t="s">
        <v>137</v>
      </c>
      <c r="C11" s="27" t="s">
        <v>137</v>
      </c>
      <c r="D11" s="27" t="s">
        <v>149</v>
      </c>
      <c r="E11" s="27" t="s">
        <v>161</v>
      </c>
      <c r="F11" s="27" t="s">
        <v>173</v>
      </c>
      <c r="G11" s="27" t="s">
        <v>184</v>
      </c>
      <c r="H11" s="27" t="s">
        <v>194</v>
      </c>
      <c r="I11" s="27" t="s">
        <v>205</v>
      </c>
      <c r="J11" s="27" t="s">
        <v>216</v>
      </c>
      <c r="K11" s="27" t="s">
        <v>227</v>
      </c>
    </row>
    <row r="12" spans="1:11" x14ac:dyDescent="0.25">
      <c r="A12" s="27" t="s">
        <v>126</v>
      </c>
      <c r="B12" s="27" t="s">
        <v>138</v>
      </c>
      <c r="C12" s="27" t="s">
        <v>138</v>
      </c>
      <c r="D12" s="27" t="s">
        <v>150</v>
      </c>
      <c r="E12" s="27" t="s">
        <v>162</v>
      </c>
      <c r="F12" s="27" t="s">
        <v>174</v>
      </c>
      <c r="G12" s="27" t="s">
        <v>185</v>
      </c>
      <c r="H12" s="27" t="s">
        <v>195</v>
      </c>
      <c r="I12" s="27" t="s">
        <v>206</v>
      </c>
      <c r="J12" s="27" t="s">
        <v>180</v>
      </c>
      <c r="K12" s="27" t="s">
        <v>228</v>
      </c>
    </row>
    <row r="13" spans="1:11" x14ac:dyDescent="0.25">
      <c r="A13" s="27" t="s">
        <v>127</v>
      </c>
      <c r="B13" s="27" t="s">
        <v>139</v>
      </c>
      <c r="C13" s="27" t="s">
        <v>139</v>
      </c>
      <c r="D13" s="27" t="s">
        <v>151</v>
      </c>
      <c r="E13" s="27" t="s">
        <v>163</v>
      </c>
      <c r="F13" s="27" t="s">
        <v>175</v>
      </c>
      <c r="G13" s="27" t="s">
        <v>186</v>
      </c>
      <c r="H13" s="27" t="s">
        <v>196</v>
      </c>
      <c r="I13" s="27" t="s">
        <v>207</v>
      </c>
      <c r="J13" s="27" t="s">
        <v>217</v>
      </c>
      <c r="K13" s="27" t="s">
        <v>229</v>
      </c>
    </row>
    <row r="14" spans="1:11" x14ac:dyDescent="0.25">
      <c r="A14" s="27" t="s">
        <v>128</v>
      </c>
      <c r="B14" s="27" t="s">
        <v>140</v>
      </c>
      <c r="C14" s="27" t="s">
        <v>140</v>
      </c>
      <c r="D14" s="27" t="s">
        <v>152</v>
      </c>
      <c r="E14" s="27" t="s">
        <v>164</v>
      </c>
      <c r="F14" s="27" t="s">
        <v>176</v>
      </c>
      <c r="G14" s="27" t="s">
        <v>177</v>
      </c>
      <c r="H14" s="27" t="s">
        <v>142</v>
      </c>
      <c r="I14" s="27" t="s">
        <v>208</v>
      </c>
      <c r="J14" s="27" t="s">
        <v>218</v>
      </c>
      <c r="K14" s="27" t="s">
        <v>230</v>
      </c>
    </row>
  </sheetData>
  <mergeCells count="1">
    <mergeCell ref="A1:K1"/>
  </mergeCell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E8ABC-16B2-4D68-902D-B7D0F0D58846}">
  <dimension ref="A1:F5"/>
  <sheetViews>
    <sheetView workbookViewId="0"/>
  </sheetViews>
  <sheetFormatPr defaultRowHeight="15" x14ac:dyDescent="0.25"/>
  <cols>
    <col min="1" max="1" width="88.42578125" customWidth="1"/>
  </cols>
  <sheetData>
    <row r="1" spans="1:6" ht="18.75" x14ac:dyDescent="0.25">
      <c r="A1" s="28" t="s">
        <v>105</v>
      </c>
      <c r="B1" s="28"/>
      <c r="C1" s="28"/>
      <c r="D1" s="28"/>
      <c r="E1" s="28"/>
      <c r="F1" s="28"/>
    </row>
    <row r="2" spans="1:6" x14ac:dyDescent="0.25">
      <c r="A2" s="27" t="s">
        <v>101</v>
      </c>
    </row>
    <row r="3" spans="1:6" x14ac:dyDescent="0.25">
      <c r="A3" s="27" t="s">
        <v>102</v>
      </c>
    </row>
    <row r="4" spans="1:6" x14ac:dyDescent="0.25">
      <c r="A4" s="27" t="s">
        <v>103</v>
      </c>
    </row>
    <row r="5" spans="1:6" x14ac:dyDescent="0.25">
      <c r="A5" s="27"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Planner</vt:lpstr>
      <vt:lpstr>Databook</vt:lpstr>
      <vt:lpstr>Temperatures</vt:lpstr>
      <vt:lpstr>About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Keepa</dc:creator>
  <cp:lastModifiedBy>Keepa</cp:lastModifiedBy>
  <cp:lastPrinted>2024-10-10T18:51:20Z</cp:lastPrinted>
  <dcterms:created xsi:type="dcterms:W3CDTF">2016-12-10T09:25:44Z</dcterms:created>
  <dcterms:modified xsi:type="dcterms:W3CDTF">2025-05-14T22:44:08Z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444244f6-c571-4515-befd-9451b9a7ea28</vt:lpwstr>
  </property>
</Properties>
</file>